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formazioni_urbane 7.4" sheetId="1" r:id="rId1"/>
  </sheets>
  <definedNames>
    <definedName name="_xlnm.Print_Area" localSheetId="0">'Trasformazioni_urbane 7.4'!$A$1:$X$46</definedName>
  </definedNames>
  <calcPr fullCalcOnLoad="1"/>
</workbook>
</file>

<file path=xl/sharedStrings.xml><?xml version="1.0" encoding="utf-8"?>
<sst xmlns="http://schemas.openxmlformats.org/spreadsheetml/2006/main" count="113" uniqueCount="20">
  <si>
    <t>7.4 Edilizia non residenziale a Torino città: permessi rilasciati e tipologie di edifici ultimati</t>
  </si>
  <si>
    <t>Edifici nuovi e/o ampliamenti; fonte: Ufficio di statistica del Comune di Torino</t>
  </si>
  <si>
    <t>Dati dettagliati sulle tipologie di edifci non più disponibili dopo il 2017</t>
  </si>
  <si>
    <t>Permessi rilasciati</t>
  </si>
  <si>
    <t>Numero permessi</t>
  </si>
  <si>
    <t>Volumetria (m3)</t>
  </si>
  <si>
    <t>n.d.</t>
  </si>
  <si>
    <t>Edifici ultimati, per tipologie</t>
  </si>
  <si>
    <t>Industria e artigianato</t>
  </si>
  <si>
    <t>Commercio</t>
  </si>
  <si>
    <t>Culto</t>
  </si>
  <si>
    <t>Servizio sanitario</t>
  </si>
  <si>
    <t>Scuola</t>
  </si>
  <si>
    <t>Edificio pubblico</t>
  </si>
  <si>
    <t>Altre attività</t>
  </si>
  <si>
    <t>Totale</t>
  </si>
  <si>
    <t>N° edifici</t>
  </si>
  <si>
    <t>Volumetria tot (m3)</t>
  </si>
  <si>
    <t>-</t>
  </si>
  <si>
    <t>Ultimo aggiornamento febbraio 2024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</si>
</sst>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0">
    <font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9"/>
      <color indexed="10"/>
      <name val="Tahoma"/>
      <family val="2"/>
    </font>
    <font>
      <sz val="11"/>
      <name val="Tahoma"/>
      <family val="2"/>
    </font>
    <font>
      <sz val="10"/>
      <name val="Tahoma"/>
      <family val="2"/>
    </font>
    <font>
      <i/>
      <u val="single"/>
      <sz val="16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8">
    <xf numFmtId="164" fontId="0" fillId="0" borderId="0" xfId="0" applyAlignment="1">
      <alignment/>
    </xf>
    <xf numFmtId="164" fontId="2" fillId="2" borderId="0" xfId="0" applyFont="1" applyFill="1" applyAlignment="1">
      <alignment horizontal="left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 horizontal="left"/>
    </xf>
    <xf numFmtId="164" fontId="4" fillId="2" borderId="0" xfId="0" applyFont="1" applyFill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2" fillId="3" borderId="0" xfId="0" applyFont="1" applyFill="1" applyBorder="1" applyAlignment="1">
      <alignment horizontal="left"/>
    </xf>
    <xf numFmtId="164" fontId="2" fillId="3" borderId="0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4" fontId="2" fillId="2" borderId="0" xfId="0" applyFont="1" applyFill="1" applyBorder="1" applyAlignment="1">
      <alignment/>
    </xf>
    <xf numFmtId="164" fontId="2" fillId="2" borderId="3" xfId="0" applyFont="1" applyFill="1" applyBorder="1" applyAlignment="1">
      <alignment horizontal="left"/>
    </xf>
    <xf numFmtId="164" fontId="2" fillId="2" borderId="3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4" fontId="2" fillId="2" borderId="3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64" fontId="9" fillId="2" borderId="0" xfId="0" applyFont="1" applyFill="1" applyBorder="1" applyAlignment="1">
      <alignment horizontal="left"/>
    </xf>
    <xf numFmtId="164" fontId="6" fillId="2" borderId="0" xfId="0" applyFont="1" applyFill="1" applyBorder="1" applyAlignment="1">
      <alignment horizontal="center"/>
    </xf>
    <xf numFmtId="164" fontId="6" fillId="2" borderId="0" xfId="0" applyFont="1" applyFill="1" applyBorder="1" applyAlignment="1">
      <alignment/>
    </xf>
    <xf numFmtId="164" fontId="7" fillId="2" borderId="0" xfId="0" applyFont="1" applyFill="1" applyBorder="1" applyAlignment="1">
      <alignment horizontal="center" vertical="center"/>
    </xf>
    <xf numFmtId="164" fontId="8" fillId="2" borderId="0" xfId="0" applyFont="1" applyFill="1" applyBorder="1" applyAlignment="1">
      <alignment horizontal="left" vertical="center"/>
    </xf>
    <xf numFmtId="164" fontId="8" fillId="2" borderId="0" xfId="0" applyFont="1" applyFill="1" applyBorder="1" applyAlignment="1">
      <alignment horizontal="center" vertical="center"/>
    </xf>
    <xf numFmtId="164" fontId="8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horizontal="left" vertical="center"/>
    </xf>
    <xf numFmtId="164" fontId="2" fillId="2" borderId="2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right" vertical="center"/>
    </xf>
    <xf numFmtId="164" fontId="2" fillId="2" borderId="0" xfId="20" applyFont="1" applyFill="1">
      <alignment/>
      <protection/>
    </xf>
    <xf numFmtId="165" fontId="2" fillId="2" borderId="0" xfId="0" applyNumberFormat="1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Y43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8.28125" style="1" customWidth="1"/>
    <col min="2" max="2" width="10.140625" style="2" customWidth="1"/>
    <col min="3" max="3" width="11.28125" style="2" customWidth="1"/>
    <col min="4" max="5" width="8.28125" style="2" customWidth="1"/>
    <col min="6" max="6" width="9.7109375" style="2" customWidth="1"/>
    <col min="7" max="7" width="11.140625" style="2" customWidth="1"/>
    <col min="8" max="23" width="8.28125" style="2" customWidth="1"/>
    <col min="24" max="24" width="11.00390625" style="2" customWidth="1"/>
    <col min="25" max="16384" width="9.140625" style="3" customWidth="1"/>
  </cols>
  <sheetData>
    <row r="1" spans="1:24" s="7" customFormat="1" ht="18" customHeight="1">
      <c r="A1" s="4" t="s">
        <v>0</v>
      </c>
      <c r="B1" s="5"/>
      <c r="C1" s="5"/>
      <c r="D1" s="5"/>
      <c r="E1" s="6"/>
      <c r="F1" s="5"/>
      <c r="G1" s="5"/>
      <c r="H1" s="6"/>
      <c r="I1" s="6"/>
      <c r="J1" s="5"/>
      <c r="K1" s="6"/>
      <c r="L1" s="6"/>
      <c r="M1" s="5"/>
      <c r="N1" s="6"/>
      <c r="O1" s="6"/>
      <c r="P1" s="5"/>
      <c r="Q1" s="6"/>
      <c r="R1" s="6"/>
      <c r="S1" s="5"/>
      <c r="T1" s="6"/>
      <c r="U1" s="6"/>
      <c r="V1" s="5"/>
      <c r="W1" s="6"/>
      <c r="X1" s="6"/>
    </row>
    <row r="2" ht="15" customHeight="1">
      <c r="A2" s="1" t="s">
        <v>1</v>
      </c>
    </row>
    <row r="3" ht="15" customHeight="1">
      <c r="A3" s="1" t="s">
        <v>2</v>
      </c>
    </row>
    <row r="4" ht="31.5" customHeight="1">
      <c r="A4" s="8"/>
    </row>
    <row r="5" spans="1:7" s="3" customFormat="1" ht="15" customHeight="1">
      <c r="A5" s="9"/>
      <c r="B5" s="9"/>
      <c r="C5" s="10"/>
      <c r="D5" s="10"/>
      <c r="E5" s="9"/>
      <c r="F5" s="9"/>
      <c r="G5" s="10"/>
    </row>
    <row r="6" spans="1:7" s="13" customFormat="1" ht="27.75" customHeight="1">
      <c r="A6" s="11"/>
      <c r="B6" s="12" t="s">
        <v>3</v>
      </c>
      <c r="C6" s="12"/>
      <c r="D6" s="12"/>
      <c r="E6" s="12"/>
      <c r="F6" s="12"/>
      <c r="G6" s="12"/>
    </row>
    <row r="7" spans="1:7" s="15" customFormat="1" ht="37.5" customHeight="1">
      <c r="A7" s="14"/>
      <c r="B7" s="14" t="s">
        <v>4</v>
      </c>
      <c r="C7" s="14" t="s">
        <v>5</v>
      </c>
      <c r="D7" s="14"/>
      <c r="E7" s="14"/>
      <c r="F7" s="14" t="s">
        <v>4</v>
      </c>
      <c r="G7" s="14" t="s">
        <v>5</v>
      </c>
    </row>
    <row r="8" spans="1:7" s="19" customFormat="1" ht="15" customHeight="1">
      <c r="A8" s="16">
        <v>2001</v>
      </c>
      <c r="B8" s="17">
        <v>34</v>
      </c>
      <c r="C8" s="18">
        <v>702365</v>
      </c>
      <c r="E8" s="16">
        <v>2012</v>
      </c>
      <c r="F8" s="18">
        <v>22</v>
      </c>
      <c r="G8" s="18">
        <v>144121</v>
      </c>
    </row>
    <row r="9" spans="1:7" s="19" customFormat="1" ht="15" customHeight="1">
      <c r="A9" s="16">
        <v>2002</v>
      </c>
      <c r="B9" s="18">
        <v>28</v>
      </c>
      <c r="C9" s="18">
        <v>601410</v>
      </c>
      <c r="E9" s="16">
        <v>2013</v>
      </c>
      <c r="F9" s="18">
        <v>29</v>
      </c>
      <c r="G9" s="18">
        <v>168888</v>
      </c>
    </row>
    <row r="10" spans="1:7" s="19" customFormat="1" ht="15" customHeight="1">
      <c r="A10" s="16">
        <v>2003</v>
      </c>
      <c r="B10" s="18" t="s">
        <v>6</v>
      </c>
      <c r="C10" s="18" t="s">
        <v>6</v>
      </c>
      <c r="E10" s="16">
        <v>2014</v>
      </c>
      <c r="F10" s="17" t="s">
        <v>6</v>
      </c>
      <c r="G10" s="18" t="s">
        <v>6</v>
      </c>
    </row>
    <row r="11" spans="1:7" s="19" customFormat="1" ht="15" customHeight="1">
      <c r="A11" s="16">
        <v>2004</v>
      </c>
      <c r="B11" s="18" t="s">
        <v>6</v>
      </c>
      <c r="C11" s="18" t="s">
        <v>6</v>
      </c>
      <c r="E11" s="16">
        <v>2015</v>
      </c>
      <c r="F11" s="18">
        <v>23</v>
      </c>
      <c r="G11" s="18">
        <v>121869</v>
      </c>
    </row>
    <row r="12" spans="1:7" s="19" customFormat="1" ht="15" customHeight="1">
      <c r="A12" s="16">
        <v>2005</v>
      </c>
      <c r="B12" s="18" t="s">
        <v>6</v>
      </c>
      <c r="C12" s="18" t="s">
        <v>6</v>
      </c>
      <c r="E12" s="16">
        <v>2016</v>
      </c>
      <c r="F12" s="18">
        <v>35</v>
      </c>
      <c r="G12" s="18">
        <v>308020</v>
      </c>
    </row>
    <row r="13" spans="1:7" s="19" customFormat="1" ht="15" customHeight="1">
      <c r="A13" s="16">
        <v>2006</v>
      </c>
      <c r="B13" s="18" t="s">
        <v>6</v>
      </c>
      <c r="C13" s="18" t="s">
        <v>6</v>
      </c>
      <c r="E13" s="16">
        <v>2017</v>
      </c>
      <c r="F13" s="18">
        <v>28</v>
      </c>
      <c r="G13" s="18">
        <v>225539</v>
      </c>
    </row>
    <row r="14" spans="1:7" s="19" customFormat="1" ht="15" customHeight="1">
      <c r="A14" s="16">
        <v>2007</v>
      </c>
      <c r="B14" s="18">
        <v>38</v>
      </c>
      <c r="C14" s="18">
        <v>169217</v>
      </c>
      <c r="E14" s="16">
        <v>2018</v>
      </c>
      <c r="F14" s="18">
        <v>27</v>
      </c>
      <c r="G14" s="18">
        <v>176692</v>
      </c>
    </row>
    <row r="15" spans="1:7" s="19" customFormat="1" ht="15" customHeight="1">
      <c r="A15" s="16">
        <v>2008</v>
      </c>
      <c r="B15" s="18">
        <v>32</v>
      </c>
      <c r="C15" s="18">
        <v>258824</v>
      </c>
      <c r="E15" s="16">
        <v>2019</v>
      </c>
      <c r="F15" s="18">
        <v>33</v>
      </c>
      <c r="G15" s="18">
        <v>115703</v>
      </c>
    </row>
    <row r="16" spans="1:7" s="19" customFormat="1" ht="15" customHeight="1">
      <c r="A16" s="16">
        <v>2009</v>
      </c>
      <c r="B16" s="18">
        <v>33</v>
      </c>
      <c r="C16" s="18">
        <v>615570</v>
      </c>
      <c r="E16" s="16">
        <v>2020</v>
      </c>
      <c r="F16" s="18">
        <v>19</v>
      </c>
      <c r="G16" s="18">
        <v>52989</v>
      </c>
    </row>
    <row r="17" spans="1:7" s="19" customFormat="1" ht="15" customHeight="1">
      <c r="A17" s="16">
        <v>2010</v>
      </c>
      <c r="B17" s="18">
        <v>23</v>
      </c>
      <c r="C17" s="18">
        <v>483521</v>
      </c>
      <c r="E17" s="16">
        <v>2021</v>
      </c>
      <c r="F17" s="17">
        <v>17</v>
      </c>
      <c r="G17" s="18">
        <v>1053937</v>
      </c>
    </row>
    <row r="18" spans="1:8" s="19" customFormat="1" ht="15" customHeight="1">
      <c r="A18" s="20">
        <v>2011</v>
      </c>
      <c r="B18" s="21">
        <v>16</v>
      </c>
      <c r="C18" s="22">
        <v>318944</v>
      </c>
      <c r="D18" s="23"/>
      <c r="E18" s="23"/>
      <c r="F18" s="23"/>
      <c r="G18" s="23"/>
      <c r="H18" s="24"/>
    </row>
    <row r="19" spans="1:24" s="27" customFormat="1" ht="29.2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2:24" s="3" customFormat="1" ht="27.75" customHeight="1">
      <c r="B21" s="28" t="s">
        <v>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s="31" customFormat="1" ht="27.75" customHeight="1">
      <c r="A22" s="29"/>
      <c r="B22" s="30" t="s">
        <v>8</v>
      </c>
      <c r="C22" s="30"/>
      <c r="D22" s="30"/>
      <c r="E22" s="30" t="s">
        <v>9</v>
      </c>
      <c r="F22" s="30"/>
      <c r="G22" s="30"/>
      <c r="H22" s="30" t="s">
        <v>10</v>
      </c>
      <c r="I22" s="30"/>
      <c r="J22" s="30"/>
      <c r="K22" s="30" t="s">
        <v>11</v>
      </c>
      <c r="L22" s="30"/>
      <c r="M22" s="30"/>
      <c r="N22" s="30" t="s">
        <v>12</v>
      </c>
      <c r="O22" s="30"/>
      <c r="P22" s="30"/>
      <c r="Q22" s="30" t="s">
        <v>13</v>
      </c>
      <c r="R22" s="30"/>
      <c r="S22" s="30"/>
      <c r="T22" s="30" t="s">
        <v>14</v>
      </c>
      <c r="U22" s="30"/>
      <c r="V22" s="30"/>
      <c r="W22" s="30" t="s">
        <v>15</v>
      </c>
      <c r="X22" s="30"/>
    </row>
    <row r="23" spans="1:24" s="35" customFormat="1" ht="27.75" customHeight="1">
      <c r="A23" s="32"/>
      <c r="B23" s="33" t="s">
        <v>16</v>
      </c>
      <c r="C23" s="34" t="s">
        <v>17</v>
      </c>
      <c r="D23" s="13"/>
      <c r="E23" s="33" t="s">
        <v>16</v>
      </c>
      <c r="F23" s="34" t="s">
        <v>17</v>
      </c>
      <c r="G23" s="13"/>
      <c r="H23" s="33" t="s">
        <v>16</v>
      </c>
      <c r="I23" s="34" t="s">
        <v>17</v>
      </c>
      <c r="J23" s="13"/>
      <c r="K23" s="33" t="s">
        <v>16</v>
      </c>
      <c r="L23" s="34" t="s">
        <v>17</v>
      </c>
      <c r="M23" s="13"/>
      <c r="N23" s="33" t="s">
        <v>16</v>
      </c>
      <c r="O23" s="34" t="s">
        <v>17</v>
      </c>
      <c r="P23" s="13"/>
      <c r="Q23" s="33" t="s">
        <v>16</v>
      </c>
      <c r="R23" s="34" t="s">
        <v>17</v>
      </c>
      <c r="S23" s="13"/>
      <c r="T23" s="33" t="s">
        <v>16</v>
      </c>
      <c r="U23" s="34" t="s">
        <v>17</v>
      </c>
      <c r="V23" s="13"/>
      <c r="W23" s="33" t="s">
        <v>16</v>
      </c>
      <c r="X23" s="34" t="s">
        <v>17</v>
      </c>
    </row>
    <row r="24" spans="1:25" ht="15" customHeight="1">
      <c r="A24" s="16">
        <v>2001</v>
      </c>
      <c r="B24" s="18">
        <v>18</v>
      </c>
      <c r="C24" s="18">
        <f>93800+39822</f>
        <v>133622</v>
      </c>
      <c r="D24" s="18"/>
      <c r="E24" s="18">
        <v>3</v>
      </c>
      <c r="F24" s="18">
        <f>106670+22355</f>
        <v>129025</v>
      </c>
      <c r="G24" s="18"/>
      <c r="H24" s="18">
        <v>1</v>
      </c>
      <c r="I24" s="18">
        <v>7260</v>
      </c>
      <c r="J24" s="18"/>
      <c r="K24" s="18">
        <v>2</v>
      </c>
      <c r="L24" s="18">
        <v>1722</v>
      </c>
      <c r="M24" s="18"/>
      <c r="N24" s="18" t="s">
        <v>18</v>
      </c>
      <c r="O24" s="18" t="s">
        <v>18</v>
      </c>
      <c r="P24" s="18"/>
      <c r="Q24" s="18">
        <v>1</v>
      </c>
      <c r="R24" s="18">
        <v>51000</v>
      </c>
      <c r="S24" s="18"/>
      <c r="T24" s="18" t="s">
        <v>18</v>
      </c>
      <c r="U24" s="18" t="s">
        <v>18</v>
      </c>
      <c r="V24" s="18"/>
      <c r="W24" s="18">
        <v>25</v>
      </c>
      <c r="X24" s="18">
        <v>322629</v>
      </c>
      <c r="Y24" s="18"/>
    </row>
    <row r="25" spans="1:25" ht="15" customHeight="1">
      <c r="A25" s="16">
        <v>2002</v>
      </c>
      <c r="B25" s="18">
        <v>22</v>
      </c>
      <c r="C25" s="18">
        <f>133814+208032</f>
        <v>341846</v>
      </c>
      <c r="D25" s="18"/>
      <c r="E25" s="18">
        <v>9</v>
      </c>
      <c r="F25" s="18">
        <f>157308+44859</f>
        <v>202167</v>
      </c>
      <c r="G25" s="18"/>
      <c r="H25" s="18" t="s">
        <v>18</v>
      </c>
      <c r="I25" s="18" t="s">
        <v>18</v>
      </c>
      <c r="J25" s="18"/>
      <c r="K25" s="18">
        <v>2</v>
      </c>
      <c r="L25" s="18">
        <v>3760</v>
      </c>
      <c r="M25" s="18"/>
      <c r="N25" s="18" t="s">
        <v>18</v>
      </c>
      <c r="O25" s="18" t="s">
        <v>18</v>
      </c>
      <c r="P25" s="18"/>
      <c r="Q25" s="18" t="s">
        <v>18</v>
      </c>
      <c r="R25" s="18" t="s">
        <v>18</v>
      </c>
      <c r="S25" s="18"/>
      <c r="T25" s="18">
        <v>2</v>
      </c>
      <c r="U25" s="18">
        <v>25785</v>
      </c>
      <c r="V25" s="18"/>
      <c r="W25" s="18">
        <v>35</v>
      </c>
      <c r="X25" s="18">
        <v>573558</v>
      </c>
      <c r="Y25" s="18"/>
    </row>
    <row r="26" spans="1:25" ht="15" customHeight="1">
      <c r="A26" s="16">
        <v>2003</v>
      </c>
      <c r="B26" s="18">
        <v>17</v>
      </c>
      <c r="C26" s="18">
        <f>384302+3867</f>
        <v>388169</v>
      </c>
      <c r="D26" s="18"/>
      <c r="E26" s="18">
        <v>7</v>
      </c>
      <c r="F26" s="18">
        <v>557643</v>
      </c>
      <c r="G26" s="18"/>
      <c r="H26" s="18">
        <v>1</v>
      </c>
      <c r="I26" s="18">
        <v>4840</v>
      </c>
      <c r="J26" s="18"/>
      <c r="K26" s="18">
        <v>1</v>
      </c>
      <c r="L26" s="18">
        <v>20160</v>
      </c>
      <c r="M26" s="18"/>
      <c r="N26" s="18" t="s">
        <v>18</v>
      </c>
      <c r="O26" s="18" t="s">
        <v>18</v>
      </c>
      <c r="P26" s="18"/>
      <c r="Q26" s="18" t="s">
        <v>18</v>
      </c>
      <c r="R26" s="18" t="s">
        <v>18</v>
      </c>
      <c r="S26" s="18"/>
      <c r="T26" s="18">
        <v>2</v>
      </c>
      <c r="U26" s="18">
        <v>32390</v>
      </c>
      <c r="V26" s="18"/>
      <c r="W26" s="18">
        <v>28</v>
      </c>
      <c r="X26" s="18">
        <v>1003202</v>
      </c>
      <c r="Y26" s="18"/>
    </row>
    <row r="27" spans="1:25" ht="15" customHeight="1">
      <c r="A27" s="16">
        <v>2004</v>
      </c>
      <c r="B27" s="18">
        <v>15</v>
      </c>
      <c r="C27" s="18">
        <f>162853+20040</f>
        <v>182893</v>
      </c>
      <c r="D27" s="18"/>
      <c r="E27" s="18">
        <v>2</v>
      </c>
      <c r="F27" s="18">
        <f>5730+7680</f>
        <v>13410</v>
      </c>
      <c r="G27" s="18"/>
      <c r="H27" s="18">
        <v>1</v>
      </c>
      <c r="I27" s="18">
        <v>14000</v>
      </c>
      <c r="J27" s="18"/>
      <c r="K27" s="18">
        <v>5</v>
      </c>
      <c r="L27" s="18">
        <v>21912</v>
      </c>
      <c r="M27" s="18"/>
      <c r="N27" s="18">
        <v>1</v>
      </c>
      <c r="O27" s="18">
        <v>63650</v>
      </c>
      <c r="P27" s="18"/>
      <c r="Q27" s="18">
        <v>1</v>
      </c>
      <c r="R27" s="18">
        <v>45006</v>
      </c>
      <c r="S27" s="18"/>
      <c r="T27" s="18">
        <v>10</v>
      </c>
      <c r="U27" s="18">
        <f>123756+96334</f>
        <v>220090</v>
      </c>
      <c r="V27" s="18"/>
      <c r="W27" s="18">
        <v>35</v>
      </c>
      <c r="X27" s="18">
        <v>560961</v>
      </c>
      <c r="Y27" s="18"/>
    </row>
    <row r="28" spans="1:25" ht="15" customHeight="1">
      <c r="A28" s="16">
        <v>2005</v>
      </c>
      <c r="B28" s="18">
        <v>26</v>
      </c>
      <c r="C28" s="18">
        <f>429203+117262</f>
        <v>546465</v>
      </c>
      <c r="D28" s="18"/>
      <c r="E28" s="18">
        <v>5</v>
      </c>
      <c r="F28" s="18">
        <f>78640+840</f>
        <v>79480</v>
      </c>
      <c r="G28" s="18"/>
      <c r="H28" s="18">
        <v>1</v>
      </c>
      <c r="I28" s="18">
        <v>6032</v>
      </c>
      <c r="J28" s="18"/>
      <c r="K28" s="18">
        <v>2</v>
      </c>
      <c r="L28" s="18">
        <f>49410+440</f>
        <v>49850</v>
      </c>
      <c r="M28" s="18"/>
      <c r="N28" s="18">
        <v>1</v>
      </c>
      <c r="O28" s="18">
        <v>1050</v>
      </c>
      <c r="P28" s="18"/>
      <c r="Q28" s="18">
        <v>1</v>
      </c>
      <c r="R28" s="18">
        <v>800</v>
      </c>
      <c r="S28" s="18"/>
      <c r="T28" s="18">
        <v>7</v>
      </c>
      <c r="U28" s="18">
        <f>52240+17565</f>
        <v>69805</v>
      </c>
      <c r="V28" s="18"/>
      <c r="W28" s="18">
        <v>43</v>
      </c>
      <c r="X28" s="18">
        <v>753482</v>
      </c>
      <c r="Y28" s="18"/>
    </row>
    <row r="29" spans="1:25" ht="15" customHeight="1">
      <c r="A29" s="16">
        <v>2006</v>
      </c>
      <c r="B29" s="18">
        <v>14</v>
      </c>
      <c r="C29" s="18">
        <f>85640+62294</f>
        <v>147934</v>
      </c>
      <c r="D29" s="18"/>
      <c r="E29" s="18">
        <v>9</v>
      </c>
      <c r="F29" s="18">
        <f>127520+23702</f>
        <v>151222</v>
      </c>
      <c r="G29" s="18"/>
      <c r="H29" s="18">
        <v>2</v>
      </c>
      <c r="I29" s="18">
        <f>60700+588</f>
        <v>61288</v>
      </c>
      <c r="J29" s="18"/>
      <c r="K29" s="18">
        <v>3</v>
      </c>
      <c r="L29" s="18">
        <f>10550+1320</f>
        <v>11870</v>
      </c>
      <c r="M29" s="18"/>
      <c r="N29" s="18">
        <v>2</v>
      </c>
      <c r="O29" s="18">
        <v>44350</v>
      </c>
      <c r="P29" s="18"/>
      <c r="Q29" s="18">
        <v>1</v>
      </c>
      <c r="R29" s="18">
        <v>6300</v>
      </c>
      <c r="S29" s="18"/>
      <c r="T29" s="18">
        <v>16</v>
      </c>
      <c r="U29" s="18">
        <f>763615+9490</f>
        <v>773105</v>
      </c>
      <c r="V29" s="18"/>
      <c r="W29" s="18">
        <v>47</v>
      </c>
      <c r="X29" s="18">
        <v>1196069</v>
      </c>
      <c r="Y29" s="18"/>
    </row>
    <row r="30" spans="1:25" ht="15" customHeight="1">
      <c r="A30" s="16">
        <v>2007</v>
      </c>
      <c r="B30" s="18">
        <v>11</v>
      </c>
      <c r="C30" s="18">
        <f>65400+9778</f>
        <v>75178</v>
      </c>
      <c r="D30" s="18"/>
      <c r="E30" s="18">
        <v>11</v>
      </c>
      <c r="F30" s="18">
        <f>134670+20740</f>
        <v>155410</v>
      </c>
      <c r="G30" s="18"/>
      <c r="H30" s="18">
        <v>1</v>
      </c>
      <c r="I30" s="18">
        <v>1040</v>
      </c>
      <c r="J30" s="18"/>
      <c r="K30" s="18" t="s">
        <v>18</v>
      </c>
      <c r="L30" s="18" t="s">
        <v>18</v>
      </c>
      <c r="M30" s="18"/>
      <c r="N30" s="18" t="s">
        <v>18</v>
      </c>
      <c r="O30" s="18" t="s">
        <v>18</v>
      </c>
      <c r="P30" s="18"/>
      <c r="Q30" s="18">
        <v>1</v>
      </c>
      <c r="R30" s="18">
        <v>600</v>
      </c>
      <c r="S30" s="18"/>
      <c r="T30" s="18">
        <v>13</v>
      </c>
      <c r="U30" s="18">
        <f>5910+29813</f>
        <v>35723</v>
      </c>
      <c r="V30" s="18"/>
      <c r="W30" s="18">
        <v>37</v>
      </c>
      <c r="X30" s="18">
        <v>267951</v>
      </c>
      <c r="Y30" s="18"/>
    </row>
    <row r="31" spans="1:25" ht="15" customHeight="1">
      <c r="A31" s="16">
        <v>2008</v>
      </c>
      <c r="B31" s="18">
        <v>15</v>
      </c>
      <c r="C31" s="18">
        <f>76796+27592</f>
        <v>104388</v>
      </c>
      <c r="D31" s="18"/>
      <c r="E31" s="18">
        <v>7</v>
      </c>
      <c r="F31" s="18">
        <f>66020+15704</f>
        <v>81724</v>
      </c>
      <c r="G31" s="18"/>
      <c r="H31" s="18">
        <v>2</v>
      </c>
      <c r="I31" s="18">
        <v>2298</v>
      </c>
      <c r="J31" s="18"/>
      <c r="K31" s="18">
        <v>3</v>
      </c>
      <c r="L31" s="18">
        <v>20184</v>
      </c>
      <c r="M31" s="18"/>
      <c r="N31" s="18">
        <v>1</v>
      </c>
      <c r="O31" s="18">
        <v>1220</v>
      </c>
      <c r="P31" s="18"/>
      <c r="Q31" s="18" t="s">
        <v>18</v>
      </c>
      <c r="R31" s="18" t="s">
        <v>18</v>
      </c>
      <c r="S31" s="18"/>
      <c r="T31" s="18">
        <v>10</v>
      </c>
      <c r="U31" s="18">
        <f>2960+47948</f>
        <v>50908</v>
      </c>
      <c r="V31" s="18"/>
      <c r="W31" s="18">
        <v>38</v>
      </c>
      <c r="X31" s="18">
        <v>260722</v>
      </c>
      <c r="Y31" s="18"/>
    </row>
    <row r="32" spans="1:25" ht="15" customHeight="1">
      <c r="A32" s="16">
        <v>2009</v>
      </c>
      <c r="B32" s="18">
        <v>16</v>
      </c>
      <c r="C32" s="18">
        <f>54567+33079</f>
        <v>87646</v>
      </c>
      <c r="D32" s="18"/>
      <c r="E32" s="18">
        <v>8</v>
      </c>
      <c r="F32" s="18">
        <f>145370+10328</f>
        <v>155698</v>
      </c>
      <c r="G32" s="18"/>
      <c r="H32" s="18" t="s">
        <v>18</v>
      </c>
      <c r="I32" s="18" t="s">
        <v>18</v>
      </c>
      <c r="J32" s="18"/>
      <c r="K32" s="18">
        <v>1</v>
      </c>
      <c r="L32" s="18">
        <v>2407</v>
      </c>
      <c r="M32" s="18"/>
      <c r="N32" s="18" t="s">
        <v>18</v>
      </c>
      <c r="O32" s="18" t="s">
        <v>18</v>
      </c>
      <c r="P32" s="18"/>
      <c r="Q32" s="18" t="s">
        <v>18</v>
      </c>
      <c r="R32" s="18" t="s">
        <v>18</v>
      </c>
      <c r="S32" s="18"/>
      <c r="T32" s="18">
        <v>11</v>
      </c>
      <c r="U32" s="18">
        <f>38110+29115</f>
        <v>67225</v>
      </c>
      <c r="V32" s="18"/>
      <c r="W32" s="18">
        <v>36</v>
      </c>
      <c r="X32" s="18">
        <v>312976</v>
      </c>
      <c r="Y32" s="18"/>
    </row>
    <row r="33" spans="1:25" ht="15" customHeight="1">
      <c r="A33" s="16">
        <v>2010</v>
      </c>
      <c r="B33" s="18">
        <v>5</v>
      </c>
      <c r="C33" s="18">
        <f>8188+5059</f>
        <v>13247</v>
      </c>
      <c r="D33" s="18"/>
      <c r="E33" s="18">
        <v>2</v>
      </c>
      <c r="F33" s="18">
        <f>3096+4466</f>
        <v>7562</v>
      </c>
      <c r="G33" s="18"/>
      <c r="H33" s="18" t="s">
        <v>18</v>
      </c>
      <c r="I33" s="18" t="s">
        <v>18</v>
      </c>
      <c r="J33" s="18"/>
      <c r="K33" s="18">
        <v>4</v>
      </c>
      <c r="L33" s="18">
        <v>32869</v>
      </c>
      <c r="M33" s="18"/>
      <c r="N33" s="18">
        <v>2</v>
      </c>
      <c r="O33" s="18">
        <v>5482</v>
      </c>
      <c r="P33" s="18"/>
      <c r="Q33" s="18" t="s">
        <v>18</v>
      </c>
      <c r="R33" s="18" t="s">
        <v>18</v>
      </c>
      <c r="S33" s="18"/>
      <c r="T33" s="18">
        <v>8</v>
      </c>
      <c r="U33" s="18">
        <f>5217+7735</f>
        <v>12952</v>
      </c>
      <c r="V33" s="18"/>
      <c r="W33" s="18">
        <v>21</v>
      </c>
      <c r="X33" s="18">
        <v>72112</v>
      </c>
      <c r="Y33" s="18"/>
    </row>
    <row r="34" spans="1:25" ht="15" customHeight="1">
      <c r="A34" s="16">
        <v>2011</v>
      </c>
      <c r="B34" s="18">
        <v>4</v>
      </c>
      <c r="C34" s="18">
        <v>9141</v>
      </c>
      <c r="D34" s="18"/>
      <c r="E34" s="18">
        <v>1</v>
      </c>
      <c r="F34" s="18">
        <v>856</v>
      </c>
      <c r="G34" s="18"/>
      <c r="H34" s="18" t="s">
        <v>18</v>
      </c>
      <c r="I34" s="18" t="s">
        <v>18</v>
      </c>
      <c r="J34" s="18"/>
      <c r="K34" s="18">
        <v>4</v>
      </c>
      <c r="L34" s="18">
        <v>8020</v>
      </c>
      <c r="M34" s="18"/>
      <c r="N34" s="18" t="s">
        <v>18</v>
      </c>
      <c r="O34" s="18" t="s">
        <v>18</v>
      </c>
      <c r="P34" s="18"/>
      <c r="Q34" s="18" t="s">
        <v>18</v>
      </c>
      <c r="R34" s="18" t="s">
        <v>18</v>
      </c>
      <c r="S34" s="18"/>
      <c r="T34" s="18">
        <v>9</v>
      </c>
      <c r="U34" s="18">
        <v>9847</v>
      </c>
      <c r="V34" s="18"/>
      <c r="W34" s="18">
        <v>18</v>
      </c>
      <c r="X34" s="18">
        <v>27864</v>
      </c>
      <c r="Y34" s="18"/>
    </row>
    <row r="35" spans="1:25" ht="15" customHeight="1">
      <c r="A35" s="16">
        <v>2012</v>
      </c>
      <c r="B35" s="18">
        <v>2</v>
      </c>
      <c r="C35" s="18">
        <v>1943</v>
      </c>
      <c r="D35" s="18"/>
      <c r="E35" s="18">
        <v>1</v>
      </c>
      <c r="F35" s="18">
        <v>1360</v>
      </c>
      <c r="G35" s="18"/>
      <c r="H35" s="18" t="s">
        <v>18</v>
      </c>
      <c r="I35" s="18" t="s">
        <v>18</v>
      </c>
      <c r="J35" s="18"/>
      <c r="K35" s="18" t="s">
        <v>18</v>
      </c>
      <c r="L35" s="18" t="s">
        <v>18</v>
      </c>
      <c r="M35" s="18"/>
      <c r="N35" s="18" t="s">
        <v>18</v>
      </c>
      <c r="O35" s="18" t="s">
        <v>18</v>
      </c>
      <c r="P35" s="18"/>
      <c r="Q35" s="18" t="s">
        <v>18</v>
      </c>
      <c r="R35" s="18" t="s">
        <v>18</v>
      </c>
      <c r="S35" s="18"/>
      <c r="T35" s="18">
        <v>4</v>
      </c>
      <c r="U35" s="18">
        <v>7097</v>
      </c>
      <c r="V35" s="18"/>
      <c r="W35" s="18">
        <v>7</v>
      </c>
      <c r="X35" s="18">
        <v>10400</v>
      </c>
      <c r="Y35" s="18"/>
    </row>
    <row r="36" spans="1:25" ht="15" customHeight="1">
      <c r="A36" s="16">
        <v>2013</v>
      </c>
      <c r="B36" s="18">
        <v>9</v>
      </c>
      <c r="C36" s="18">
        <v>15420</v>
      </c>
      <c r="D36" s="18"/>
      <c r="E36" s="18">
        <v>10</v>
      </c>
      <c r="F36" s="18">
        <v>528332</v>
      </c>
      <c r="G36" s="18"/>
      <c r="H36" s="18">
        <v>1</v>
      </c>
      <c r="I36" s="18" t="s">
        <v>18</v>
      </c>
      <c r="J36" s="18"/>
      <c r="K36" s="18">
        <v>3</v>
      </c>
      <c r="L36" s="18">
        <v>13456</v>
      </c>
      <c r="M36" s="18"/>
      <c r="N36" s="18" t="s">
        <v>18</v>
      </c>
      <c r="O36" s="18" t="s">
        <v>18</v>
      </c>
      <c r="P36" s="18"/>
      <c r="Q36" s="18">
        <v>2</v>
      </c>
      <c r="R36" s="18">
        <v>7850</v>
      </c>
      <c r="S36" s="18"/>
      <c r="T36" s="18">
        <v>5</v>
      </c>
      <c r="U36" s="18">
        <v>2663</v>
      </c>
      <c r="V36" s="18"/>
      <c r="W36" s="18">
        <v>30</v>
      </c>
      <c r="X36" s="18">
        <v>791199</v>
      </c>
      <c r="Y36" s="18"/>
    </row>
    <row r="37" spans="1:25" ht="15" customHeight="1">
      <c r="A37" s="16">
        <v>2014</v>
      </c>
      <c r="B37" s="18">
        <v>10</v>
      </c>
      <c r="C37" s="18">
        <v>6232</v>
      </c>
      <c r="D37" s="18"/>
      <c r="E37" s="18">
        <v>3</v>
      </c>
      <c r="F37" s="18">
        <v>1140</v>
      </c>
      <c r="G37" s="18"/>
      <c r="H37" s="18">
        <v>1</v>
      </c>
      <c r="I37" s="18">
        <v>366</v>
      </c>
      <c r="J37" s="18"/>
      <c r="K37" s="18">
        <v>2</v>
      </c>
      <c r="L37" s="18">
        <v>24472</v>
      </c>
      <c r="M37" s="18"/>
      <c r="N37" s="18" t="s">
        <v>18</v>
      </c>
      <c r="O37" s="18" t="s">
        <v>18</v>
      </c>
      <c r="P37" s="18"/>
      <c r="Q37" s="18" t="s">
        <v>18</v>
      </c>
      <c r="R37" s="18" t="s">
        <v>18</v>
      </c>
      <c r="S37" s="18"/>
      <c r="T37" s="18">
        <v>3</v>
      </c>
      <c r="U37" s="18">
        <v>408384</v>
      </c>
      <c r="V37" s="18"/>
      <c r="W37" s="18">
        <v>19</v>
      </c>
      <c r="X37" s="18">
        <v>440594</v>
      </c>
      <c r="Y37" s="18"/>
    </row>
    <row r="38" spans="1:25" ht="15" customHeight="1">
      <c r="A38" s="16">
        <v>2015</v>
      </c>
      <c r="B38" s="18">
        <v>5</v>
      </c>
      <c r="C38" s="18">
        <v>13312</v>
      </c>
      <c r="D38" s="18"/>
      <c r="E38" s="18">
        <v>4</v>
      </c>
      <c r="F38" s="18">
        <v>57730</v>
      </c>
      <c r="G38" s="18"/>
      <c r="H38" s="18" t="s">
        <v>18</v>
      </c>
      <c r="I38" s="18" t="s">
        <v>18</v>
      </c>
      <c r="J38" s="18"/>
      <c r="K38" s="18" t="s">
        <v>18</v>
      </c>
      <c r="L38" s="18" t="s">
        <v>18</v>
      </c>
      <c r="M38" s="18"/>
      <c r="N38" s="18" t="s">
        <v>18</v>
      </c>
      <c r="O38" s="18" t="s">
        <v>18</v>
      </c>
      <c r="P38" s="18"/>
      <c r="Q38" s="18" t="s">
        <v>18</v>
      </c>
      <c r="R38" s="18" t="s">
        <v>18</v>
      </c>
      <c r="S38" s="18"/>
      <c r="T38" s="18">
        <v>6</v>
      </c>
      <c r="U38" s="18">
        <v>54313</v>
      </c>
      <c r="V38" s="18"/>
      <c r="W38" s="18">
        <v>15</v>
      </c>
      <c r="X38" s="18">
        <v>125355</v>
      </c>
      <c r="Y38" s="18"/>
    </row>
    <row r="39" spans="1:25" ht="15" customHeight="1">
      <c r="A39" s="16">
        <v>2016</v>
      </c>
      <c r="B39" s="18">
        <v>8</v>
      </c>
      <c r="C39" s="18">
        <v>5092</v>
      </c>
      <c r="D39" s="18"/>
      <c r="E39" s="18">
        <v>4</v>
      </c>
      <c r="F39" s="18">
        <v>137630</v>
      </c>
      <c r="G39" s="18"/>
      <c r="H39" s="18" t="s">
        <v>18</v>
      </c>
      <c r="I39" s="18" t="s">
        <v>18</v>
      </c>
      <c r="J39" s="18"/>
      <c r="K39" s="18">
        <v>4</v>
      </c>
      <c r="L39" s="18">
        <v>15626</v>
      </c>
      <c r="M39" s="18"/>
      <c r="N39" s="18" t="s">
        <v>18</v>
      </c>
      <c r="O39" s="18" t="s">
        <v>18</v>
      </c>
      <c r="P39" s="18"/>
      <c r="Q39" s="18" t="s">
        <v>18</v>
      </c>
      <c r="R39" s="18" t="s">
        <v>18</v>
      </c>
      <c r="S39" s="18"/>
      <c r="T39" s="18">
        <v>2</v>
      </c>
      <c r="U39" s="18">
        <v>2574</v>
      </c>
      <c r="V39" s="18"/>
      <c r="W39" s="18">
        <v>18</v>
      </c>
      <c r="X39" s="18">
        <v>160922</v>
      </c>
      <c r="Y39" s="18"/>
    </row>
    <row r="40" spans="1:25" ht="15" customHeight="1">
      <c r="A40" s="20">
        <v>2017</v>
      </c>
      <c r="B40" s="22">
        <v>13</v>
      </c>
      <c r="C40" s="22">
        <v>99557</v>
      </c>
      <c r="D40" s="22"/>
      <c r="E40" s="22">
        <v>7</v>
      </c>
      <c r="F40" s="22">
        <v>65654</v>
      </c>
      <c r="G40" s="22"/>
      <c r="H40" s="22" t="s">
        <v>18</v>
      </c>
      <c r="I40" s="22" t="s">
        <v>18</v>
      </c>
      <c r="J40" s="22"/>
      <c r="K40" s="22">
        <v>1</v>
      </c>
      <c r="L40" s="22">
        <v>912</v>
      </c>
      <c r="M40" s="22"/>
      <c r="N40" s="22">
        <v>1</v>
      </c>
      <c r="O40" s="22">
        <v>1540</v>
      </c>
      <c r="P40" s="22"/>
      <c r="Q40" s="22" t="s">
        <v>18</v>
      </c>
      <c r="R40" s="22" t="s">
        <v>18</v>
      </c>
      <c r="S40" s="22"/>
      <c r="T40" s="22">
        <v>8</v>
      </c>
      <c r="U40" s="22">
        <v>56872</v>
      </c>
      <c r="V40" s="18"/>
      <c r="W40" s="18">
        <v>30</v>
      </c>
      <c r="X40" s="18">
        <v>224535</v>
      </c>
      <c r="Y40" s="18"/>
    </row>
    <row r="41" spans="8:9" ht="15" customHeight="1">
      <c r="H41" s="17"/>
      <c r="I41" s="17"/>
    </row>
    <row r="42" ht="15" customHeight="1">
      <c r="A42" s="36" t="s">
        <v>19</v>
      </c>
    </row>
    <row r="43" ht="15" customHeight="1">
      <c r="X43" s="37"/>
    </row>
  </sheetData>
  <sheetProtection selectLockedCells="1" selectUnlockedCells="1"/>
  <mergeCells count="10">
    <mergeCell ref="B6:G6"/>
    <mergeCell ref="B21:X21"/>
    <mergeCell ref="B22:C22"/>
    <mergeCell ref="E22:F22"/>
    <mergeCell ref="H22:I22"/>
    <mergeCell ref="K22:L22"/>
    <mergeCell ref="N22:O22"/>
    <mergeCell ref="Q22:R22"/>
    <mergeCell ref="T22:U22"/>
    <mergeCell ref="W22:X2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2024-04-29T12:00:19Z</dcterms:modified>
  <cp:category/>
  <cp:version/>
  <cp:contentType/>
  <cp:contentStatus/>
  <cp:revision>1</cp:revision>
</cp:coreProperties>
</file>